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ecnologia\Documents\OSCAR IA\Oscar PERSONAL\INGRESOS PASIVOS\03 PRODUCTOS DIGITALES\KIT S&amp;OP\lead-magnet\"/>
    </mc:Choice>
  </mc:AlternateContent>
  <xr:revisionPtr revIDLastSave="0" documentId="13_ncr:1_{AAF5FAC7-BE6C-4740-ACBF-5ED9897FD537}" xr6:coauthVersionLast="47" xr6:coauthVersionMax="47" xr10:uidLastSave="{00000000-0000-0000-0000-000000000000}"/>
  <bookViews>
    <workbookView xWindow="5115" yWindow="3015" windowWidth="15375" windowHeight="7785" activeTab="1" xr2:uid="{00000000-000D-0000-FFFF-FFFF00000000}"/>
  </bookViews>
  <sheets>
    <sheet name="Cómo usarla" sheetId="1" r:id="rId1"/>
    <sheet name="Produc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6" i="2" l="1"/>
  <c r="X26" i="2"/>
  <c r="W26" i="2"/>
  <c r="V26" i="2"/>
  <c r="U26" i="2"/>
  <c r="T26" i="2"/>
  <c r="S26" i="2"/>
  <c r="Y25" i="2"/>
  <c r="X25" i="2"/>
  <c r="W25" i="2"/>
  <c r="V25" i="2"/>
  <c r="U25" i="2"/>
  <c r="T25" i="2"/>
  <c r="S25" i="2"/>
  <c r="Y24" i="2"/>
  <c r="X24" i="2"/>
  <c r="W24" i="2"/>
  <c r="V24" i="2"/>
  <c r="U24" i="2"/>
  <c r="T24" i="2"/>
  <c r="S24" i="2"/>
  <c r="Y23" i="2"/>
  <c r="X23" i="2"/>
  <c r="W23" i="2"/>
  <c r="V23" i="2"/>
  <c r="U23" i="2"/>
  <c r="T23" i="2"/>
  <c r="S23" i="2"/>
  <c r="Y22" i="2"/>
  <c r="X22" i="2"/>
  <c r="W22" i="2"/>
  <c r="V22" i="2"/>
  <c r="U22" i="2"/>
  <c r="T22" i="2"/>
  <c r="S22" i="2"/>
  <c r="Y21" i="2"/>
  <c r="X21" i="2"/>
  <c r="W21" i="2"/>
  <c r="V21" i="2"/>
  <c r="U21" i="2"/>
  <c r="T21" i="2"/>
  <c r="S21" i="2"/>
  <c r="Y20" i="2"/>
  <c r="X20" i="2"/>
  <c r="W20" i="2"/>
  <c r="V20" i="2"/>
  <c r="U20" i="2"/>
  <c r="T20" i="2"/>
  <c r="S20" i="2"/>
  <c r="Y19" i="2"/>
  <c r="X19" i="2"/>
  <c r="W19" i="2"/>
  <c r="V19" i="2"/>
  <c r="U19" i="2"/>
  <c r="T19" i="2"/>
  <c r="S19" i="2"/>
  <c r="Y18" i="2"/>
  <c r="X18" i="2"/>
  <c r="W18" i="2"/>
  <c r="V18" i="2"/>
  <c r="U18" i="2"/>
  <c r="T18" i="2"/>
  <c r="S18" i="2"/>
  <c r="Y17" i="2"/>
  <c r="X17" i="2"/>
  <c r="W17" i="2"/>
  <c r="V17" i="2"/>
  <c r="U17" i="2"/>
  <c r="T17" i="2"/>
  <c r="S17" i="2"/>
  <c r="Y16" i="2"/>
  <c r="X16" i="2"/>
  <c r="W16" i="2"/>
  <c r="V16" i="2"/>
  <c r="U16" i="2"/>
  <c r="T16" i="2"/>
  <c r="S16" i="2"/>
  <c r="Y15" i="2"/>
  <c r="X15" i="2"/>
  <c r="W15" i="2"/>
  <c r="V15" i="2"/>
  <c r="U15" i="2"/>
  <c r="T15" i="2"/>
  <c r="S15" i="2"/>
  <c r="Y14" i="2"/>
  <c r="X14" i="2"/>
  <c r="W14" i="2"/>
  <c r="V14" i="2"/>
  <c r="U14" i="2"/>
  <c r="T14" i="2"/>
  <c r="S14" i="2"/>
  <c r="Y13" i="2"/>
  <c r="X13" i="2"/>
  <c r="W13" i="2"/>
  <c r="V13" i="2"/>
  <c r="U13" i="2"/>
  <c r="T13" i="2"/>
  <c r="S13" i="2"/>
  <c r="Y12" i="2"/>
  <c r="X12" i="2"/>
  <c r="W12" i="2"/>
  <c r="V12" i="2"/>
  <c r="U12" i="2"/>
  <c r="T12" i="2"/>
  <c r="S12" i="2"/>
  <c r="T11" i="2"/>
  <c r="U11" i="2" s="1"/>
  <c r="S11" i="2"/>
  <c r="T10" i="2"/>
  <c r="U10" i="2" s="1"/>
  <c r="S10" i="2"/>
  <c r="W10" i="2" s="1"/>
  <c r="T9" i="2"/>
  <c r="U9" i="2" s="1"/>
  <c r="S9" i="2"/>
  <c r="W9" i="2" s="1"/>
  <c r="T8" i="2"/>
  <c r="U8" i="2" s="1"/>
  <c r="V8" i="2" s="1"/>
  <c r="X8" i="2" s="1"/>
  <c r="Y8" i="2" s="1"/>
  <c r="S8" i="2"/>
  <c r="W8" i="2" s="1"/>
  <c r="T7" i="2"/>
  <c r="U7" i="2" s="1"/>
  <c r="V7" i="2" s="1"/>
  <c r="X7" i="2" s="1"/>
  <c r="Y7" i="2" s="1"/>
  <c r="S7" i="2"/>
  <c r="W7" i="2" s="1"/>
  <c r="V9" i="2" l="1"/>
  <c r="X9" i="2" s="1"/>
  <c r="Y9" i="2" s="1"/>
  <c r="V11" i="2"/>
  <c r="V10" i="2"/>
  <c r="X10" i="2" s="1"/>
  <c r="Y10" i="2" s="1"/>
  <c r="W11" i="2"/>
  <c r="X11" i="2" l="1"/>
  <c r="Y11" i="2" s="1"/>
</calcChain>
</file>

<file path=xl/sharedStrings.xml><?xml version="1.0" encoding="utf-8"?>
<sst xmlns="http://schemas.openxmlformats.org/spreadsheetml/2006/main" count="66" uniqueCount="66">
  <si>
    <t>Plantilla gratis · Punto de reorden y stock de seguridad</t>
  </si>
  <si>
    <t>Oscar Mendieta · Operaciones + IA · oscarmendieta.com · hasta 20 productos</t>
  </si>
  <si>
    <t>1.</t>
  </si>
  <si>
    <t>Ve a la hoja «Productos». Las celdas amarillas con letra azul son las que llenas tú; las celestes se calculan solas.</t>
  </si>
  <si>
    <t>2.</t>
  </si>
  <si>
    <t>Borra los 5 productos de ejemplo (son ficticios) y escribe los tuyos: código, nombre y las ventas de los últimos 12 meses en unidades, del mes más antiguo al más reciente. Con 3 meses ya calcula, pero con 12 es más confiable.</t>
  </si>
  <si>
    <t>3.</t>
  </si>
  <si>
    <t>Completa el lead time (días reales desde que pides hasta que puedes vender), el nivel de servicio (0,95 = 95 %), el stock actual y lo que ya está pedido en camino.</t>
  </si>
  <si>
    <t>4.</t>
  </si>
  <si>
    <t>Arriba de la tabla ajusta cada cuántos días revisas y pides (define cuánto pedir) y desde cuántos días de cobertura lo consideras exceso.</t>
  </si>
  <si>
    <t>5.</t>
  </si>
  <si>
    <t>Lee la columna «Estado»: PEDIR URGENTE (el stock se acaba antes de que llegue un pedido nuevo), PEDIR, OK o EXCESO. «Pedir (un.)» te dice cuánto.</t>
  </si>
  <si>
    <t>6.</t>
  </si>
  <si>
    <t>Recalcula una vez por mes con las ventas más recientes: corre los 12 meses una columna a la izquierda.</t>
  </si>
  <si>
    <t>Cómo se calcula</t>
  </si>
  <si>
    <t>Demanda diaria = promedio de las ventas mensuales ÷ 30</t>
  </si>
  <si>
    <t>Desviación diaria = desviación estándar de las ventas mensuales ÷ √30</t>
  </si>
  <si>
    <t>Stock de seguridad = factor de servicio × desviación diaria × √lead time  (factor: 95 % → 1,645; 98 % → 2,054)</t>
  </si>
  <si>
    <t>Punto de reorden = demanda diaria × lead time + stock de seguridad</t>
  </si>
  <si>
    <t>Pedir = punto de reorden + demanda diaria × días entre revisiones − (stock + en camino), cuando stock + en camino ≤ punto de reorden</t>
  </si>
  <si>
    <t>Todas las unidades se redondean hacia arriba: es mejor que sobre una unidad a que falte.</t>
  </si>
  <si>
    <t>Supone demanda estable (sin tendencia ni temporada) y lead time fijo. Es una herramienta de apoyo: la decisión de compra es tuya.</t>
  </si>
  <si>
    <t>¿Tienes más de 20 productos? El Kit S&amp;OP Pyme hace esto para 200 a la vez, con pronóstico por suavizado exponencial, clasificación ABC y tablero de exceso de inventario.</t>
  </si>
  <si>
    <t>Ver el Kit S&amp;OP Pyme → oscarmendieta.com/kit-sop/</t>
  </si>
  <si>
    <t>Punto de reorden y stock de seguridad · hasta 20 productos</t>
  </si>
  <si>
    <t>Amarillo = lo llenas tú · celeste = se calcula solo · los 5 productos cargados son ejemplos ficticios: bórralos</t>
  </si>
  <si>
    <t>Días entre revisiones de pedido (días)</t>
  </si>
  <si>
    <t>Exceso desde (días de cobertura)</t>
  </si>
  <si>
    <t>Ventas de los últimos 12 meses, del más antiguo (Mes 1) al más reciente (Mes 12)</t>
  </si>
  <si>
    <t>Código</t>
  </si>
  <si>
    <t>Producto</t>
  </si>
  <si>
    <t>Mes 1
(un.)</t>
  </si>
  <si>
    <t>Mes 2
(un.)</t>
  </si>
  <si>
    <t>Mes 3
(un.)</t>
  </si>
  <si>
    <t>Mes 4
(un.)</t>
  </si>
  <si>
    <t>Mes 5
(un.)</t>
  </si>
  <si>
    <t>Mes 6
(un.)</t>
  </si>
  <si>
    <t>Mes 7
(un.)</t>
  </si>
  <si>
    <t>Mes 8
(un.)</t>
  </si>
  <si>
    <t>Mes 9
(un.)</t>
  </si>
  <si>
    <t>Mes 10
(un.)</t>
  </si>
  <si>
    <t>Mes 11
(un.)</t>
  </si>
  <si>
    <t>Mes 12
(un.)</t>
  </si>
  <si>
    <t>Lead time
(días)</t>
  </si>
  <si>
    <t>Nivel de
servicio (%)</t>
  </si>
  <si>
    <t>Stock
actual (un.)</t>
  </si>
  <si>
    <t>En camino
(un.)</t>
  </si>
  <si>
    <t>Demanda
diaria (un./día)</t>
  </si>
  <si>
    <t>Desviación
diaria (un./día)</t>
  </si>
  <si>
    <t>Stock de
seguridad (un.)</t>
  </si>
  <si>
    <t>Punto de
reorden (un.)</t>
  </si>
  <si>
    <t>Cobertura
(días)</t>
  </si>
  <si>
    <t>Estado</t>
  </si>
  <si>
    <t>Pedir
(un.)</t>
  </si>
  <si>
    <t>SKU-1009</t>
  </si>
  <si>
    <t>Pintura antióxido 4 L</t>
  </si>
  <si>
    <t>SKU-1022</t>
  </si>
  <si>
    <t>Rodillo 23 cm</t>
  </si>
  <si>
    <t>SKU-1035</t>
  </si>
  <si>
    <t>Lija al agua 220</t>
  </si>
  <si>
    <t>SKU-1041</t>
  </si>
  <si>
    <t>Cinta de enmascarar 24 mm</t>
  </si>
  <si>
    <t>SKU-1057</t>
  </si>
  <si>
    <t>Diluyente 1 L</t>
  </si>
  <si>
    <t>Las unidades se redondean hacia arriba. Supone demanda estable y lead time fijo. La decisión de compra es tuya.</t>
  </si>
  <si>
    <t>¿Más de 20 productos? Kit S&amp;OP Pyme: 200 productos, pronóstico, ABC y tablero → oscarmendieta.com/kit-sop/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</si>
</sst>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días&quot;"/>
  </numFmts>
  <fonts count="8" x14ac:knownFonts="1">
    <font>
      <sz val="11"/>
      <color theme="1"/>
      <name val="Calibri"/>
      <family val="2"/>
      <scheme val="minor"/>
    </font>
    <font>
      <b/>
      <sz val="16"/>
      <color rgb="FF1F3A5F"/>
      <name val="Arial"/>
    </font>
    <font>
      <i/>
      <sz val="10"/>
      <color rgb="FF555555"/>
      <name val="Arial"/>
    </font>
    <font>
      <b/>
      <sz val="10"/>
      <name val="Arial"/>
    </font>
    <font>
      <sz val="10"/>
      <name val="Arial"/>
    </font>
    <font>
      <b/>
      <u/>
      <sz val="10"/>
      <color rgb="FFE8702A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1F3A5F"/>
      </patternFill>
    </fill>
    <fill>
      <patternFill patternType="solid">
        <fgColor rgb="FFEAF0F7"/>
      </patternFill>
    </fill>
  </fills>
  <borders count="2">
    <border>
      <left/>
      <right/>
      <top/>
      <bottom/>
      <diagonal/>
    </border>
    <border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 applyProtection="1">
      <alignment horizontal="left" vertical="center"/>
      <protection locked="0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9" fontId="6" fillId="2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D5ECD9"/>
          <bgColor rgb="FFD5ECD9"/>
        </patternFill>
      </fill>
    </dxf>
    <dxf>
      <fill>
        <patternFill patternType="solid">
          <fgColor rgb="FFFFF1C9"/>
          <bgColor rgb="FFFFF1C9"/>
        </patternFill>
      </fill>
    </dxf>
    <dxf>
      <fill>
        <patternFill patternType="solid">
          <fgColor rgb="FFF6D5D5"/>
          <bgColor rgb="FFF6D5D5"/>
        </patternFill>
      </fill>
    </dxf>
    <dxf>
      <fill>
        <patternFill patternType="solid">
          <fgColor rgb="FFF2B8B8"/>
          <bgColor rgb="FFF2B8B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carmendieta.com/kit-so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scarmendieta.com/kit-s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showGridLines="0" workbookViewId="0"/>
  </sheetViews>
  <sheetFormatPr baseColWidth="10" defaultColWidth="9.140625" defaultRowHeight="15" x14ac:dyDescent="0.25"/>
  <cols>
    <col min="1" max="1" width="4" customWidth="1"/>
    <col min="2" max="2" width="100" customWidth="1"/>
  </cols>
  <sheetData>
    <row r="1" spans="1:2" ht="20.25" x14ac:dyDescent="0.3">
      <c r="B1" s="1" t="s">
        <v>0</v>
      </c>
    </row>
    <row r="2" spans="1:2" x14ac:dyDescent="0.25">
      <c r="B2" s="2" t="s">
        <v>1</v>
      </c>
    </row>
    <row r="4" spans="1:2" ht="30" customHeight="1" x14ac:dyDescent="0.25">
      <c r="A4" s="3" t="s">
        <v>2</v>
      </c>
      <c r="B4" s="4" t="s">
        <v>3</v>
      </c>
    </row>
    <row r="5" spans="1:2" ht="30" customHeight="1" x14ac:dyDescent="0.25">
      <c r="A5" s="3" t="s">
        <v>4</v>
      </c>
      <c r="B5" s="4" t="s">
        <v>5</v>
      </c>
    </row>
    <row r="6" spans="1:2" ht="30" customHeight="1" x14ac:dyDescent="0.25">
      <c r="A6" s="3" t="s">
        <v>6</v>
      </c>
      <c r="B6" s="4" t="s">
        <v>7</v>
      </c>
    </row>
    <row r="7" spans="1:2" ht="30" customHeight="1" x14ac:dyDescent="0.25">
      <c r="A7" s="3" t="s">
        <v>8</v>
      </c>
      <c r="B7" s="4" t="s">
        <v>9</v>
      </c>
    </row>
    <row r="8" spans="1:2" ht="30" customHeight="1" x14ac:dyDescent="0.25">
      <c r="A8" s="3" t="s">
        <v>10</v>
      </c>
      <c r="B8" s="4" t="s">
        <v>11</v>
      </c>
    </row>
    <row r="9" spans="1:2" ht="30" customHeight="1" x14ac:dyDescent="0.25">
      <c r="A9" s="3" t="s">
        <v>12</v>
      </c>
      <c r="B9" s="4" t="s">
        <v>13</v>
      </c>
    </row>
    <row r="11" spans="1:2" x14ac:dyDescent="0.25">
      <c r="B11" s="5" t="s">
        <v>14</v>
      </c>
    </row>
    <row r="12" spans="1:2" x14ac:dyDescent="0.25">
      <c r="B12" s="6" t="s">
        <v>15</v>
      </c>
    </row>
    <row r="13" spans="1:2" x14ac:dyDescent="0.25">
      <c r="B13" s="6" t="s">
        <v>16</v>
      </c>
    </row>
    <row r="14" spans="1:2" x14ac:dyDescent="0.25">
      <c r="B14" s="6" t="s">
        <v>17</v>
      </c>
    </row>
    <row r="15" spans="1:2" x14ac:dyDescent="0.25">
      <c r="B15" s="6" t="s">
        <v>18</v>
      </c>
    </row>
    <row r="16" spans="1:2" ht="26.25" x14ac:dyDescent="0.25">
      <c r="B16" s="6" t="s">
        <v>19</v>
      </c>
    </row>
    <row r="17" spans="2:2" x14ac:dyDescent="0.25">
      <c r="B17" s="6" t="s">
        <v>20</v>
      </c>
    </row>
    <row r="19" spans="2:2" x14ac:dyDescent="0.25">
      <c r="B19" s="2" t="s">
        <v>21</v>
      </c>
    </row>
    <row r="21" spans="2:2" ht="30" customHeight="1" x14ac:dyDescent="0.25">
      <c r="B21" s="7" t="s">
        <v>22</v>
      </c>
    </row>
    <row r="22" spans="2:2" x14ac:dyDescent="0.25">
      <c r="B22" s="8" t="s">
        <v>23</v>
      </c>
    </row>
  </sheetData>
  <hyperlinks>
    <hyperlink ref="B22" r:id="rId1" xr:uid="{00000000-0004-0000-0000-000000000000}"/>
  </hyperlink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29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11" customWidth="1"/>
    <col min="2" max="2" width="26" customWidth="1"/>
    <col min="3" max="14" width="7" customWidth="1"/>
    <col min="15" max="18" width="9" customWidth="1"/>
    <col min="19" max="23" width="10" customWidth="1"/>
    <col min="24" max="24" width="17" customWidth="1"/>
    <col min="25" max="25" width="9" customWidth="1"/>
  </cols>
  <sheetData>
    <row r="1" spans="1:25" ht="20.25" x14ac:dyDescent="0.3">
      <c r="A1" s="1" t="s">
        <v>24</v>
      </c>
    </row>
    <row r="2" spans="1:25" x14ac:dyDescent="0.25">
      <c r="A2" s="2" t="s">
        <v>25</v>
      </c>
    </row>
    <row r="4" spans="1:25" x14ac:dyDescent="0.25">
      <c r="A4" s="5" t="s">
        <v>26</v>
      </c>
      <c r="E4" s="9">
        <v>30</v>
      </c>
      <c r="G4" s="5" t="s">
        <v>27</v>
      </c>
      <c r="K4" s="10"/>
      <c r="L4" s="11">
        <v>90</v>
      </c>
    </row>
    <row r="5" spans="1:25" x14ac:dyDescent="0.25">
      <c r="C5" s="2" t="s">
        <v>28</v>
      </c>
    </row>
    <row r="6" spans="1:25" ht="44.1" customHeight="1" x14ac:dyDescent="0.25">
      <c r="A6" s="12" t="s">
        <v>29</v>
      </c>
      <c r="B6" s="12" t="s">
        <v>30</v>
      </c>
      <c r="C6" s="12" t="s">
        <v>31</v>
      </c>
      <c r="D6" s="12" t="s">
        <v>32</v>
      </c>
      <c r="E6" s="12" t="s">
        <v>33</v>
      </c>
      <c r="F6" s="12" t="s">
        <v>34</v>
      </c>
      <c r="G6" s="12" t="s">
        <v>35</v>
      </c>
      <c r="H6" s="12" t="s">
        <v>36</v>
      </c>
      <c r="I6" s="12" t="s">
        <v>37</v>
      </c>
      <c r="J6" s="12" t="s">
        <v>38</v>
      </c>
      <c r="K6" s="12" t="s">
        <v>39</v>
      </c>
      <c r="L6" s="12" t="s">
        <v>40</v>
      </c>
      <c r="M6" s="12" t="s">
        <v>41</v>
      </c>
      <c r="N6" s="12" t="s">
        <v>42</v>
      </c>
      <c r="O6" s="12" t="s">
        <v>43</v>
      </c>
      <c r="P6" s="12" t="s">
        <v>44</v>
      </c>
      <c r="Q6" s="12" t="s">
        <v>45</v>
      </c>
      <c r="R6" s="12" t="s">
        <v>46</v>
      </c>
      <c r="S6" s="12" t="s">
        <v>47</v>
      </c>
      <c r="T6" s="12" t="s">
        <v>48</v>
      </c>
      <c r="U6" s="12" t="s">
        <v>49</v>
      </c>
      <c r="V6" s="12" t="s">
        <v>50</v>
      </c>
      <c r="W6" s="12" t="s">
        <v>51</v>
      </c>
      <c r="X6" s="12" t="s">
        <v>52</v>
      </c>
      <c r="Y6" s="12" t="s">
        <v>53</v>
      </c>
    </row>
    <row r="7" spans="1:25" x14ac:dyDescent="0.25">
      <c r="A7" s="13" t="s">
        <v>54</v>
      </c>
      <c r="B7" s="13" t="s">
        <v>55</v>
      </c>
      <c r="C7" s="14">
        <v>202</v>
      </c>
      <c r="D7" s="14">
        <v>221</v>
      </c>
      <c r="E7" s="14">
        <v>195</v>
      </c>
      <c r="F7" s="14">
        <v>227</v>
      </c>
      <c r="G7" s="14">
        <v>220</v>
      </c>
      <c r="H7" s="14">
        <v>181</v>
      </c>
      <c r="I7" s="14">
        <v>161</v>
      </c>
      <c r="J7" s="14">
        <v>147</v>
      </c>
      <c r="K7" s="14">
        <v>155</v>
      </c>
      <c r="L7" s="14">
        <v>181</v>
      </c>
      <c r="M7" s="14">
        <v>198</v>
      </c>
      <c r="N7" s="14">
        <v>198</v>
      </c>
      <c r="O7" s="14">
        <v>20</v>
      </c>
      <c r="P7" s="15">
        <v>0.95</v>
      </c>
      <c r="Q7" s="14">
        <v>114</v>
      </c>
      <c r="R7" s="14">
        <v>0</v>
      </c>
      <c r="S7" s="16">
        <f t="shared" ref="S7:S26" si="0">IF(OR(COUNT(C7:N7)&lt;3,O7="",P7=""),"",AVERAGE(C7:N7)/30)</f>
        <v>6.35</v>
      </c>
      <c r="T7" s="16">
        <f t="shared" ref="T7:T26" si="1">IF(OR(COUNT(C7:N7)&lt;3,O7="",P7=""),"",_xlfn.STDEV.S(C7:N7)/SQRT(30))</f>
        <v>4.7993055053135896</v>
      </c>
      <c r="U7" s="17">
        <f t="shared" ref="U7:U26" si="2">IF(OR(COUNT(C7:N7)&lt;3,O7="",P7=""),"",ROUNDUP(_xlfn.NORM.S.INV(P7)*T7*SQRT(O7),0))</f>
        <v>36</v>
      </c>
      <c r="V7" s="17">
        <f t="shared" ref="V7:V26" si="3">IF(OR(COUNT(C7:N7)&lt;3,O7="",P7=""),"",ROUNDUP(S7*O7+U7,0))</f>
        <v>163</v>
      </c>
      <c r="W7" s="17">
        <f t="shared" ref="W7:W26" si="4">IF(OR(COUNT(C7:N7)&lt;3,O7="",P7=""),"",IF(S7=0,"n/d",(Q7+R7)/S7))</f>
        <v>17.952755905511811</v>
      </c>
      <c r="X7" s="18" t="str">
        <f t="shared" ref="X7:X26" si="5">IF(OR(COUNT(C7:N7)&lt;3,O7="",P7=""),"",IF(S7=0,"SIN DEMANDA",IF(Q7+R7&lt;=V7,IF(Q7/S7&lt;O7,"PEDIR URGENTE","PEDIR"),IF(W7&gt;$L$4,"EXCESO","OK"))))</f>
        <v>PEDIR URGENTE</v>
      </c>
      <c r="Y7" s="19">
        <f t="shared" ref="Y7:Y26" si="6">IF(OR(COUNT(C7:N7)&lt;3,O7="",P7=""),"",IF(LEFT(X7,5)="PEDIR",ROUNDUP(V7+S7*$E$4-(Q7+R7),0),0))</f>
        <v>240</v>
      </c>
    </row>
    <row r="8" spans="1:25" x14ac:dyDescent="0.25">
      <c r="A8" s="13" t="s">
        <v>56</v>
      </c>
      <c r="B8" s="13" t="s">
        <v>57</v>
      </c>
      <c r="C8" s="14">
        <v>88</v>
      </c>
      <c r="D8" s="14">
        <v>95</v>
      </c>
      <c r="E8" s="14">
        <v>80</v>
      </c>
      <c r="F8" s="14">
        <v>102</v>
      </c>
      <c r="G8" s="14">
        <v>97</v>
      </c>
      <c r="H8" s="14">
        <v>90</v>
      </c>
      <c r="I8" s="14">
        <v>76</v>
      </c>
      <c r="J8" s="14">
        <v>70</v>
      </c>
      <c r="K8" s="14">
        <v>74</v>
      </c>
      <c r="L8" s="14">
        <v>85</v>
      </c>
      <c r="M8" s="14">
        <v>91</v>
      </c>
      <c r="N8" s="14">
        <v>93</v>
      </c>
      <c r="O8" s="14">
        <v>15</v>
      </c>
      <c r="P8" s="15">
        <v>0.95</v>
      </c>
      <c r="Q8" s="14">
        <v>50</v>
      </c>
      <c r="R8" s="14">
        <v>0</v>
      </c>
      <c r="S8" s="16">
        <f t="shared" si="0"/>
        <v>2.8916666666666666</v>
      </c>
      <c r="T8" s="16">
        <f t="shared" si="1"/>
        <v>1.8109515329089994</v>
      </c>
      <c r="U8" s="17">
        <f t="shared" si="2"/>
        <v>12</v>
      </c>
      <c r="V8" s="17">
        <f t="shared" si="3"/>
        <v>56</v>
      </c>
      <c r="W8" s="17">
        <f t="shared" si="4"/>
        <v>17.291066282420751</v>
      </c>
      <c r="X8" s="18" t="str">
        <f t="shared" si="5"/>
        <v>PEDIR</v>
      </c>
      <c r="Y8" s="19">
        <f t="shared" si="6"/>
        <v>93</v>
      </c>
    </row>
    <row r="9" spans="1:25" x14ac:dyDescent="0.25">
      <c r="A9" s="13" t="s">
        <v>58</v>
      </c>
      <c r="B9" s="13" t="s">
        <v>59</v>
      </c>
      <c r="C9" s="14">
        <v>410</v>
      </c>
      <c r="D9" s="14">
        <v>380</v>
      </c>
      <c r="E9" s="14">
        <v>455</v>
      </c>
      <c r="F9" s="14">
        <v>470</v>
      </c>
      <c r="G9" s="14">
        <v>390</v>
      </c>
      <c r="H9" s="14">
        <v>360</v>
      </c>
      <c r="I9" s="14">
        <v>340</v>
      </c>
      <c r="J9" s="14">
        <v>395</v>
      </c>
      <c r="K9" s="14">
        <v>420</v>
      </c>
      <c r="L9" s="14">
        <v>445</v>
      </c>
      <c r="M9" s="14">
        <v>430</v>
      </c>
      <c r="N9" s="14">
        <v>465</v>
      </c>
      <c r="O9" s="14">
        <v>10</v>
      </c>
      <c r="P9" s="15">
        <v>0.9</v>
      </c>
      <c r="Q9" s="14">
        <v>120</v>
      </c>
      <c r="R9" s="14">
        <v>100</v>
      </c>
      <c r="S9" s="16">
        <f t="shared" si="0"/>
        <v>13.777777777777777</v>
      </c>
      <c r="T9" s="16">
        <f t="shared" si="1"/>
        <v>7.6210765696722973</v>
      </c>
      <c r="U9" s="17">
        <f t="shared" si="2"/>
        <v>31</v>
      </c>
      <c r="V9" s="17">
        <f t="shared" si="3"/>
        <v>169</v>
      </c>
      <c r="W9" s="17">
        <f t="shared" si="4"/>
        <v>15.967741935483872</v>
      </c>
      <c r="X9" s="18" t="str">
        <f t="shared" si="5"/>
        <v>OK</v>
      </c>
      <c r="Y9" s="19">
        <f t="shared" si="6"/>
        <v>0</v>
      </c>
    </row>
    <row r="10" spans="1:25" x14ac:dyDescent="0.25">
      <c r="A10" s="13" t="s">
        <v>60</v>
      </c>
      <c r="B10" s="13" t="s">
        <v>61</v>
      </c>
      <c r="C10" s="14">
        <v>130</v>
      </c>
      <c r="D10" s="14">
        <v>142</v>
      </c>
      <c r="E10" s="14">
        <v>125</v>
      </c>
      <c r="F10" s="14">
        <v>150</v>
      </c>
      <c r="G10" s="14">
        <v>138</v>
      </c>
      <c r="H10" s="14">
        <v>129</v>
      </c>
      <c r="I10" s="14">
        <v>118</v>
      </c>
      <c r="J10" s="14">
        <v>111</v>
      </c>
      <c r="K10" s="14">
        <v>120</v>
      </c>
      <c r="L10" s="14">
        <v>133</v>
      </c>
      <c r="M10" s="14">
        <v>140</v>
      </c>
      <c r="N10" s="14">
        <v>146</v>
      </c>
      <c r="O10" s="14">
        <v>25</v>
      </c>
      <c r="P10" s="15">
        <v>0.98</v>
      </c>
      <c r="Q10" s="14">
        <v>300</v>
      </c>
      <c r="R10" s="14">
        <v>0</v>
      </c>
      <c r="S10" s="16">
        <f t="shared" si="0"/>
        <v>4.3944444444444448</v>
      </c>
      <c r="T10" s="16">
        <f t="shared" si="1"/>
        <v>2.1767829102562888</v>
      </c>
      <c r="U10" s="17">
        <f t="shared" si="2"/>
        <v>23</v>
      </c>
      <c r="V10" s="17">
        <f t="shared" si="3"/>
        <v>133</v>
      </c>
      <c r="W10" s="17">
        <f t="shared" si="4"/>
        <v>68.268015170670026</v>
      </c>
      <c r="X10" s="18" t="str">
        <f t="shared" si="5"/>
        <v>OK</v>
      </c>
      <c r="Y10" s="19">
        <f t="shared" si="6"/>
        <v>0</v>
      </c>
    </row>
    <row r="11" spans="1:25" x14ac:dyDescent="0.25">
      <c r="A11" s="13" t="s">
        <v>62</v>
      </c>
      <c r="B11" s="13" t="s">
        <v>63</v>
      </c>
      <c r="C11" s="14">
        <v>34</v>
      </c>
      <c r="D11" s="14">
        <v>41</v>
      </c>
      <c r="E11" s="14">
        <v>29</v>
      </c>
      <c r="F11" s="14">
        <v>38</v>
      </c>
      <c r="G11" s="14">
        <v>45</v>
      </c>
      <c r="H11" s="14">
        <v>30</v>
      </c>
      <c r="I11" s="14">
        <v>27</v>
      </c>
      <c r="J11" s="14">
        <v>22</v>
      </c>
      <c r="K11" s="14">
        <v>25</v>
      </c>
      <c r="L11" s="14">
        <v>33</v>
      </c>
      <c r="M11" s="14">
        <v>36</v>
      </c>
      <c r="N11" s="14">
        <v>39</v>
      </c>
      <c r="O11" s="14">
        <v>30</v>
      </c>
      <c r="P11" s="15">
        <v>0.95</v>
      </c>
      <c r="Q11" s="14">
        <v>260</v>
      </c>
      <c r="R11" s="14">
        <v>0</v>
      </c>
      <c r="S11" s="16">
        <f t="shared" si="0"/>
        <v>1.1083333333333334</v>
      </c>
      <c r="T11" s="16">
        <f t="shared" si="1"/>
        <v>1.260411188317671</v>
      </c>
      <c r="U11" s="17">
        <f t="shared" si="2"/>
        <v>12</v>
      </c>
      <c r="V11" s="17">
        <f t="shared" si="3"/>
        <v>46</v>
      </c>
      <c r="W11" s="17">
        <f t="shared" si="4"/>
        <v>234.58646616541353</v>
      </c>
      <c r="X11" s="18" t="str">
        <f t="shared" si="5"/>
        <v>EXCESO</v>
      </c>
      <c r="Y11" s="19">
        <f t="shared" si="6"/>
        <v>0</v>
      </c>
    </row>
    <row r="12" spans="1:25" x14ac:dyDescent="0.25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>
        <v>0.95</v>
      </c>
      <c r="Q12" s="14"/>
      <c r="R12" s="14"/>
      <c r="S12" s="16" t="str">
        <f t="shared" si="0"/>
        <v/>
      </c>
      <c r="T12" s="16" t="str">
        <f t="shared" si="1"/>
        <v/>
      </c>
      <c r="U12" s="17" t="str">
        <f t="shared" si="2"/>
        <v/>
      </c>
      <c r="V12" s="17" t="str">
        <f t="shared" si="3"/>
        <v/>
      </c>
      <c r="W12" s="17" t="str">
        <f t="shared" si="4"/>
        <v/>
      </c>
      <c r="X12" s="18" t="str">
        <f t="shared" si="5"/>
        <v/>
      </c>
      <c r="Y12" s="19" t="str">
        <f t="shared" si="6"/>
        <v/>
      </c>
    </row>
    <row r="13" spans="1:25" x14ac:dyDescent="0.25">
      <c r="A13" s="13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>
        <v>0.95</v>
      </c>
      <c r="Q13" s="14"/>
      <c r="R13" s="14"/>
      <c r="S13" s="16" t="str">
        <f t="shared" si="0"/>
        <v/>
      </c>
      <c r="T13" s="16" t="str">
        <f t="shared" si="1"/>
        <v/>
      </c>
      <c r="U13" s="17" t="str">
        <f t="shared" si="2"/>
        <v/>
      </c>
      <c r="V13" s="17" t="str">
        <f t="shared" si="3"/>
        <v/>
      </c>
      <c r="W13" s="17" t="str">
        <f t="shared" si="4"/>
        <v/>
      </c>
      <c r="X13" s="18" t="str">
        <f t="shared" si="5"/>
        <v/>
      </c>
      <c r="Y13" s="19" t="str">
        <f t="shared" si="6"/>
        <v/>
      </c>
    </row>
    <row r="14" spans="1:25" x14ac:dyDescent="0.25">
      <c r="A14" s="13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>
        <v>0.95</v>
      </c>
      <c r="Q14" s="14"/>
      <c r="R14" s="14"/>
      <c r="S14" s="16" t="str">
        <f t="shared" si="0"/>
        <v/>
      </c>
      <c r="T14" s="16" t="str">
        <f t="shared" si="1"/>
        <v/>
      </c>
      <c r="U14" s="17" t="str">
        <f t="shared" si="2"/>
        <v/>
      </c>
      <c r="V14" s="17" t="str">
        <f t="shared" si="3"/>
        <v/>
      </c>
      <c r="W14" s="17" t="str">
        <f t="shared" si="4"/>
        <v/>
      </c>
      <c r="X14" s="18" t="str">
        <f t="shared" si="5"/>
        <v/>
      </c>
      <c r="Y14" s="19" t="str">
        <f t="shared" si="6"/>
        <v/>
      </c>
    </row>
    <row r="15" spans="1:25" x14ac:dyDescent="0.25">
      <c r="A15" s="1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>
        <v>0.95</v>
      </c>
      <c r="Q15" s="14"/>
      <c r="R15" s="14"/>
      <c r="S15" s="16" t="str">
        <f t="shared" si="0"/>
        <v/>
      </c>
      <c r="T15" s="16" t="str">
        <f t="shared" si="1"/>
        <v/>
      </c>
      <c r="U15" s="17" t="str">
        <f t="shared" si="2"/>
        <v/>
      </c>
      <c r="V15" s="17" t="str">
        <f t="shared" si="3"/>
        <v/>
      </c>
      <c r="W15" s="17" t="str">
        <f t="shared" si="4"/>
        <v/>
      </c>
      <c r="X15" s="18" t="str">
        <f t="shared" si="5"/>
        <v/>
      </c>
      <c r="Y15" s="19" t="str">
        <f t="shared" si="6"/>
        <v/>
      </c>
    </row>
    <row r="16" spans="1:25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>
        <v>0.95</v>
      </c>
      <c r="Q16" s="14"/>
      <c r="R16" s="14"/>
      <c r="S16" s="16" t="str">
        <f t="shared" si="0"/>
        <v/>
      </c>
      <c r="T16" s="16" t="str">
        <f t="shared" si="1"/>
        <v/>
      </c>
      <c r="U16" s="17" t="str">
        <f t="shared" si="2"/>
        <v/>
      </c>
      <c r="V16" s="17" t="str">
        <f t="shared" si="3"/>
        <v/>
      </c>
      <c r="W16" s="17" t="str">
        <f t="shared" si="4"/>
        <v/>
      </c>
      <c r="X16" s="18" t="str">
        <f t="shared" si="5"/>
        <v/>
      </c>
      <c r="Y16" s="19" t="str">
        <f t="shared" si="6"/>
        <v/>
      </c>
    </row>
    <row r="17" spans="1:25" x14ac:dyDescent="0.25">
      <c r="A17" s="13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>
        <v>0.95</v>
      </c>
      <c r="Q17" s="14"/>
      <c r="R17" s="14"/>
      <c r="S17" s="16" t="str">
        <f t="shared" si="0"/>
        <v/>
      </c>
      <c r="T17" s="16" t="str">
        <f t="shared" si="1"/>
        <v/>
      </c>
      <c r="U17" s="17" t="str">
        <f t="shared" si="2"/>
        <v/>
      </c>
      <c r="V17" s="17" t="str">
        <f t="shared" si="3"/>
        <v/>
      </c>
      <c r="W17" s="17" t="str">
        <f t="shared" si="4"/>
        <v/>
      </c>
      <c r="X17" s="18" t="str">
        <f t="shared" si="5"/>
        <v/>
      </c>
      <c r="Y17" s="19" t="str">
        <f t="shared" si="6"/>
        <v/>
      </c>
    </row>
    <row r="18" spans="1:25" x14ac:dyDescent="0.25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>
        <v>0.95</v>
      </c>
      <c r="Q18" s="14"/>
      <c r="R18" s="14"/>
      <c r="S18" s="16" t="str">
        <f t="shared" si="0"/>
        <v/>
      </c>
      <c r="T18" s="16" t="str">
        <f t="shared" si="1"/>
        <v/>
      </c>
      <c r="U18" s="17" t="str">
        <f t="shared" si="2"/>
        <v/>
      </c>
      <c r="V18" s="17" t="str">
        <f t="shared" si="3"/>
        <v/>
      </c>
      <c r="W18" s="17" t="str">
        <f t="shared" si="4"/>
        <v/>
      </c>
      <c r="X18" s="18" t="str">
        <f t="shared" si="5"/>
        <v/>
      </c>
      <c r="Y18" s="19" t="str">
        <f t="shared" si="6"/>
        <v/>
      </c>
    </row>
    <row r="19" spans="1:25" x14ac:dyDescent="0.25">
      <c r="A19" s="13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>
        <v>0.95</v>
      </c>
      <c r="Q19" s="14"/>
      <c r="R19" s="14"/>
      <c r="S19" s="16" t="str">
        <f t="shared" si="0"/>
        <v/>
      </c>
      <c r="T19" s="16" t="str">
        <f t="shared" si="1"/>
        <v/>
      </c>
      <c r="U19" s="17" t="str">
        <f t="shared" si="2"/>
        <v/>
      </c>
      <c r="V19" s="17" t="str">
        <f t="shared" si="3"/>
        <v/>
      </c>
      <c r="W19" s="17" t="str">
        <f t="shared" si="4"/>
        <v/>
      </c>
      <c r="X19" s="18" t="str">
        <f t="shared" si="5"/>
        <v/>
      </c>
      <c r="Y19" s="19" t="str">
        <f t="shared" si="6"/>
        <v/>
      </c>
    </row>
    <row r="20" spans="1:25" x14ac:dyDescent="0.25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>
        <v>0.95</v>
      </c>
      <c r="Q20" s="14"/>
      <c r="R20" s="14"/>
      <c r="S20" s="16" t="str">
        <f t="shared" si="0"/>
        <v/>
      </c>
      <c r="T20" s="16" t="str">
        <f t="shared" si="1"/>
        <v/>
      </c>
      <c r="U20" s="17" t="str">
        <f t="shared" si="2"/>
        <v/>
      </c>
      <c r="V20" s="17" t="str">
        <f t="shared" si="3"/>
        <v/>
      </c>
      <c r="W20" s="17" t="str">
        <f t="shared" si="4"/>
        <v/>
      </c>
      <c r="X20" s="18" t="str">
        <f t="shared" si="5"/>
        <v/>
      </c>
      <c r="Y20" s="19" t="str">
        <f t="shared" si="6"/>
        <v/>
      </c>
    </row>
    <row r="21" spans="1:25" x14ac:dyDescent="0.25">
      <c r="A21" s="13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>
        <v>0.95</v>
      </c>
      <c r="Q21" s="14"/>
      <c r="R21" s="14"/>
      <c r="S21" s="16" t="str">
        <f t="shared" si="0"/>
        <v/>
      </c>
      <c r="T21" s="16" t="str">
        <f t="shared" si="1"/>
        <v/>
      </c>
      <c r="U21" s="17" t="str">
        <f t="shared" si="2"/>
        <v/>
      </c>
      <c r="V21" s="17" t="str">
        <f t="shared" si="3"/>
        <v/>
      </c>
      <c r="W21" s="17" t="str">
        <f t="shared" si="4"/>
        <v/>
      </c>
      <c r="X21" s="18" t="str">
        <f t="shared" si="5"/>
        <v/>
      </c>
      <c r="Y21" s="19" t="str">
        <f t="shared" si="6"/>
        <v/>
      </c>
    </row>
    <row r="22" spans="1:25" x14ac:dyDescent="0.25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>
        <v>0.95</v>
      </c>
      <c r="Q22" s="14"/>
      <c r="R22" s="14"/>
      <c r="S22" s="16" t="str">
        <f t="shared" si="0"/>
        <v/>
      </c>
      <c r="T22" s="16" t="str">
        <f t="shared" si="1"/>
        <v/>
      </c>
      <c r="U22" s="17" t="str">
        <f t="shared" si="2"/>
        <v/>
      </c>
      <c r="V22" s="17" t="str">
        <f t="shared" si="3"/>
        <v/>
      </c>
      <c r="W22" s="17" t="str">
        <f t="shared" si="4"/>
        <v/>
      </c>
      <c r="X22" s="18" t="str">
        <f t="shared" si="5"/>
        <v/>
      </c>
      <c r="Y22" s="19" t="str">
        <f t="shared" si="6"/>
        <v/>
      </c>
    </row>
    <row r="23" spans="1:25" x14ac:dyDescent="0.25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>
        <v>0.95</v>
      </c>
      <c r="Q23" s="14"/>
      <c r="R23" s="14"/>
      <c r="S23" s="16" t="str">
        <f t="shared" si="0"/>
        <v/>
      </c>
      <c r="T23" s="16" t="str">
        <f t="shared" si="1"/>
        <v/>
      </c>
      <c r="U23" s="17" t="str">
        <f t="shared" si="2"/>
        <v/>
      </c>
      <c r="V23" s="17" t="str">
        <f t="shared" si="3"/>
        <v/>
      </c>
      <c r="W23" s="17" t="str">
        <f t="shared" si="4"/>
        <v/>
      </c>
      <c r="X23" s="18" t="str">
        <f t="shared" si="5"/>
        <v/>
      </c>
      <c r="Y23" s="19" t="str">
        <f t="shared" si="6"/>
        <v/>
      </c>
    </row>
    <row r="24" spans="1:25" x14ac:dyDescent="0.25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>
        <v>0.95</v>
      </c>
      <c r="Q24" s="14"/>
      <c r="R24" s="14"/>
      <c r="S24" s="16" t="str">
        <f t="shared" si="0"/>
        <v/>
      </c>
      <c r="T24" s="16" t="str">
        <f t="shared" si="1"/>
        <v/>
      </c>
      <c r="U24" s="17" t="str">
        <f t="shared" si="2"/>
        <v/>
      </c>
      <c r="V24" s="17" t="str">
        <f t="shared" si="3"/>
        <v/>
      </c>
      <c r="W24" s="17" t="str">
        <f t="shared" si="4"/>
        <v/>
      </c>
      <c r="X24" s="18" t="str">
        <f t="shared" si="5"/>
        <v/>
      </c>
      <c r="Y24" s="19" t="str">
        <f t="shared" si="6"/>
        <v/>
      </c>
    </row>
    <row r="25" spans="1:25" x14ac:dyDescent="0.25">
      <c r="A25" s="13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>
        <v>0.95</v>
      </c>
      <c r="Q25" s="14"/>
      <c r="R25" s="14"/>
      <c r="S25" s="16" t="str">
        <f t="shared" si="0"/>
        <v/>
      </c>
      <c r="T25" s="16" t="str">
        <f t="shared" si="1"/>
        <v/>
      </c>
      <c r="U25" s="17" t="str">
        <f t="shared" si="2"/>
        <v/>
      </c>
      <c r="V25" s="17" t="str">
        <f t="shared" si="3"/>
        <v/>
      </c>
      <c r="W25" s="17" t="str">
        <f t="shared" si="4"/>
        <v/>
      </c>
      <c r="X25" s="18" t="str">
        <f t="shared" si="5"/>
        <v/>
      </c>
      <c r="Y25" s="19" t="str">
        <f t="shared" si="6"/>
        <v/>
      </c>
    </row>
    <row r="26" spans="1:25" x14ac:dyDescent="0.25">
      <c r="A26" s="13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>
        <v>0.95</v>
      </c>
      <c r="Q26" s="14"/>
      <c r="R26" s="14"/>
      <c r="S26" s="16" t="str">
        <f t="shared" si="0"/>
        <v/>
      </c>
      <c r="T26" s="16" t="str">
        <f t="shared" si="1"/>
        <v/>
      </c>
      <c r="U26" s="17" t="str">
        <f t="shared" si="2"/>
        <v/>
      </c>
      <c r="V26" s="17" t="str">
        <f t="shared" si="3"/>
        <v/>
      </c>
      <c r="W26" s="17" t="str">
        <f t="shared" si="4"/>
        <v/>
      </c>
      <c r="X26" s="18" t="str">
        <f t="shared" si="5"/>
        <v/>
      </c>
      <c r="Y26" s="19" t="str">
        <f t="shared" si="6"/>
        <v/>
      </c>
    </row>
    <row r="28" spans="1:25" x14ac:dyDescent="0.25">
      <c r="A28" s="2" t="s">
        <v>64</v>
      </c>
    </row>
    <row r="29" spans="1:25" x14ac:dyDescent="0.25">
      <c r="A29" s="8" t="s">
        <v>65</v>
      </c>
    </row>
  </sheetData>
  <sheetProtection sheet="1" formatColumns="0" formatRows="0"/>
  <conditionalFormatting sqref="X7:X26">
    <cfRule type="expression" dxfId="3" priority="1">
      <formula>X7="PEDIR URGENTE"</formula>
    </cfRule>
    <cfRule type="expression" dxfId="2" priority="2">
      <formula>X7="PEDIR"</formula>
    </cfRule>
    <cfRule type="expression" dxfId="1" priority="3">
      <formula>X7="EXCESO"</formula>
    </cfRule>
    <cfRule type="expression" dxfId="0" priority="4">
      <formula>X7="OK"</formula>
    </cfRule>
  </conditionalFormatting>
  <dataValidations count="3">
    <dataValidation type="decimal" operator="greaterThanOrEqual" allowBlank="1" errorTitle="Dato no válido" error="Escribe un número mayor o igual a 0." sqref="C7:O26 Q7:R26" xr:uid="{00000000-0002-0000-0100-000000000000}">
      <formula1>0</formula1>
    </dataValidation>
    <dataValidation type="decimal" allowBlank="1" errorTitle="Nivel de servicio" error="Escribe el nivel de servicio entre 50 % y 99,9 % (por ejemplo 0,95)." promptTitle="Nivel de servicio" prompt="0,95 = 95 %. Típico: 90–98 %." sqref="P7:P26" xr:uid="{00000000-0002-0000-0100-000001000000}">
      <formula1>0.5</formula1>
      <formula2>0.999</formula2>
    </dataValidation>
    <dataValidation type="whole" errorTitle="Días" error="Escribe días entre 1 y 365." sqref="E4 L4" xr:uid="{00000000-0002-0000-0100-000002000000}">
      <formula1>1</formula1>
      <formula2>365</formula2>
    </dataValidation>
  </dataValidations>
  <hyperlinks>
    <hyperlink ref="A29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Cómo usarla</vt:lpstr>
      <vt:lpstr>Productos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Oscar mendieta Ramirez</cp:lastModifiedBy>
  <dcterms:created xsi:type="dcterms:W3CDTF">2026-10-19T13:00:20Z</dcterms:created>
  <dcterms:modified xsi:type="dcterms:W3CDTF">2026-10-19T13:00:23Z</dcterms:modified>
</cp:coreProperties>
</file>